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15" activeTab="0"/>
  </bookViews>
  <sheets>
    <sheet name="Blad2" sheetId="1" r:id="rId1"/>
  </sheets>
  <definedNames>
    <definedName name="_xlnm.Print_Area" localSheetId="0">'Blad2'!$B$4:$L$51,'Blad2'!$B$52:$M$118</definedName>
  </definedNames>
  <calcPr fullCalcOnLoad="1"/>
</workbook>
</file>

<file path=xl/sharedStrings.xml><?xml version="1.0" encoding="utf-8"?>
<sst xmlns="http://schemas.openxmlformats.org/spreadsheetml/2006/main" count="152" uniqueCount="111">
  <si>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</si>
  <si>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</si>
  <si>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</si>
  <si>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</si>
  <si>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</si>
  <si>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</si>
  <si>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</si>
  <si>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</si>
  <si>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</si>
  <si>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2017-2021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</si>
  <si>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</si>
  <si>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</si>
  <si>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</si>
  <si>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</si>
  <si>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</si>
  <si>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</si>
  <si>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</si>
  <si>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</si>
  <si>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</si>
  <si>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</si>
  <si>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</si>
  <si>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</si>
  <si>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</si>
  <si>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</si>
  <si>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</si>
  <si>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Interest rate type</t>
  </si>
  <si>
    <t>Cover pool</t>
  </si>
  <si>
    <t>Included assets</t>
  </si>
  <si>
    <t>Loans</t>
  </si>
  <si>
    <t>Other</t>
  </si>
  <si>
    <t>Type of collateral</t>
  </si>
  <si>
    <t>Tenant owner rights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</si>
  <si>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</si>
  <si>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</si>
  <si>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</si>
  <si>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</si>
  <si>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</si>
  <si>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</si>
  <si>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</si>
  <si>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Cover pool items</t>
  </si>
  <si>
    <t>Number of loans</t>
  </si>
  <si>
    <t>Number of clients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</si>
  <si>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</si>
  <si>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</si>
  <si>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</si>
  <si>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</si>
  <si>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</si>
  <si>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</si>
  <si>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</si>
  <si>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Covered bond</t>
  </si>
  <si>
    <t>Issuer</t>
  </si>
  <si>
    <t>Owner</t>
  </si>
  <si>
    <t>Opening date</t>
  </si>
  <si>
    <t>EUR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</si>
  <si>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</si>
  <si>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</si>
  <si>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</si>
  <si>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</si>
  <si>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</si>
  <si>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</si>
  <si>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</si>
  <si>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Tenant owner associations</t>
  </si>
  <si>
    <t>60-70%</t>
  </si>
  <si>
    <t>70-75%</t>
  </si>
  <si>
    <t>0-12 M</t>
  </si>
  <si>
    <t>12-24 M</t>
  </si>
  <si>
    <t>24-36 M</t>
  </si>
  <si>
    <t>36-60 M</t>
  </si>
  <si>
    <t>1-30 d</t>
  </si>
  <si>
    <t>Yes</t>
  </si>
  <si>
    <t>N/A</t>
  </si>
  <si>
    <t>None*</t>
  </si>
  <si>
    <t>FX-risk</t>
  </si>
  <si>
    <t>Average loan size, SEK</t>
  </si>
  <si>
    <t>Swedish Financial Supervisory Authority</t>
  </si>
  <si>
    <t>Issued amount</t>
  </si>
  <si>
    <t>Covered Bonds</t>
  </si>
  <si>
    <t>Benchmark bonds</t>
  </si>
  <si>
    <t>WA LTV, as definied by ASCB</t>
  </si>
  <si>
    <t>0-10%</t>
  </si>
  <si>
    <t>Outstanding bonds</t>
  </si>
  <si>
    <t>Long rating</t>
  </si>
  <si>
    <t>Fixed/floater</t>
  </si>
  <si>
    <t>&gt;60 M</t>
  </si>
  <si>
    <t>Single-family housing</t>
  </si>
  <si>
    <t>Share of loan volume</t>
  </si>
  <si>
    <t>Forestry &amp; Agricultural</t>
  </si>
  <si>
    <t>Issuer and control</t>
  </si>
  <si>
    <t>Aaa/Stable</t>
  </si>
  <si>
    <t>AAA/stable</t>
  </si>
  <si>
    <t>A/Stable</t>
  </si>
  <si>
    <t>Länsförsäkringar Hypotek AB</t>
  </si>
  <si>
    <t>Länsförsäkringar Bank AB</t>
  </si>
  <si>
    <t>SE0002058941</t>
  </si>
  <si>
    <t>SE0002058958</t>
  </si>
  <si>
    <t>SE0002058966</t>
  </si>
  <si>
    <t>SE0003361179</t>
  </si>
  <si>
    <t>XS0496605295</t>
  </si>
  <si>
    <t>XS0637812313</t>
  </si>
  <si>
    <t>Subsitute assets</t>
  </si>
  <si>
    <t>Average life, years</t>
  </si>
  <si>
    <t xml:space="preserve">Cover Pool Data </t>
  </si>
  <si>
    <t>SE0004634665</t>
  </si>
  <si>
    <t>SE0004868875</t>
  </si>
  <si>
    <t>2018-06-60</t>
  </si>
  <si>
    <t xml:space="preserve"> Stockholm area</t>
  </si>
  <si>
    <t>Vacation homes</t>
  </si>
  <si>
    <t xml:space="preserve">Seasoning </t>
  </si>
  <si>
    <t xml:space="preserve">LTV Level </t>
  </si>
  <si>
    <t>Reporting date</t>
  </si>
  <si>
    <t>31/12/2012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</si>
</sst>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[$-409]dd/mmm/yy;@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.0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b/>
      <sz val="10.05"/>
      <color indexed="63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1"/>
      <color rgb="FF222222"/>
      <name val="Arial"/>
      <family val="2"/>
    </font>
    <font>
      <b/>
      <sz val="10.05"/>
      <color rgb="FF22222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0CE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165" fontId="3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14" fontId="47" fillId="0" borderId="0" xfId="0" applyNumberFormat="1" applyFont="1" applyAlignment="1">
      <alignment horizontal="left" vertical="top" wrapText="1"/>
    </xf>
    <xf numFmtId="3" fontId="47" fillId="0" borderId="0" xfId="0" applyNumberFormat="1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3" fontId="30" fillId="0" borderId="0" xfId="0" applyNumberFormat="1" applyFont="1" applyAlignment="1">
      <alignment/>
    </xf>
    <xf numFmtId="0" fontId="2" fillId="0" borderId="0" xfId="49" applyFo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33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14" fontId="3" fillId="0" borderId="16" xfId="0" applyNumberFormat="1" applyFont="1" applyFill="1" applyBorder="1" applyAlignment="1">
      <alignment horizontal="right" wrapText="1"/>
    </xf>
    <xf numFmtId="10" fontId="3" fillId="0" borderId="16" xfId="51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10" fontId="4" fillId="0" borderId="0" xfId="51" applyNumberFormat="1" applyFont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9" fontId="3" fillId="0" borderId="14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9" fontId="3" fillId="0" borderId="2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9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6" fontId="3" fillId="0" borderId="14" xfId="51" applyNumberFormat="1" applyFont="1" applyBorder="1" applyAlignment="1">
      <alignment/>
    </xf>
    <xf numFmtId="0" fontId="3" fillId="0" borderId="18" xfId="0" applyFont="1" applyBorder="1" applyAlignment="1">
      <alignment wrapText="1"/>
    </xf>
    <xf numFmtId="166" fontId="3" fillId="0" borderId="20" xfId="51" applyNumberFormat="1" applyFont="1" applyBorder="1" applyAlignment="1">
      <alignment/>
    </xf>
    <xf numFmtId="166" fontId="3" fillId="0" borderId="17" xfId="51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9" fontId="3" fillId="0" borderId="14" xfId="51" applyFont="1" applyBorder="1" applyAlignment="1">
      <alignment/>
    </xf>
    <xf numFmtId="0" fontId="3" fillId="0" borderId="18" xfId="0" applyFont="1" applyFill="1" applyBorder="1" applyAlignment="1">
      <alignment wrapText="1"/>
    </xf>
    <xf numFmtId="9" fontId="3" fillId="0" borderId="20" xfId="51" applyFont="1" applyBorder="1" applyAlignment="1">
      <alignment/>
    </xf>
    <xf numFmtId="9" fontId="3" fillId="0" borderId="17" xfId="51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9" fontId="3" fillId="0" borderId="16" xfId="51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9" fontId="3" fillId="0" borderId="16" xfId="51" applyFont="1" applyFill="1" applyBorder="1" applyAlignment="1">
      <alignment/>
    </xf>
    <xf numFmtId="10" fontId="3" fillId="0" borderId="0" xfId="51" applyNumberFormat="1" applyFont="1" applyBorder="1" applyAlignment="1">
      <alignment horizontal="right"/>
    </xf>
    <xf numFmtId="10" fontId="3" fillId="0" borderId="14" xfId="51" applyNumberFormat="1" applyFont="1" applyBorder="1" applyAlignment="1">
      <alignment horizontal="right"/>
    </xf>
    <xf numFmtId="10" fontId="3" fillId="0" borderId="16" xfId="51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166" fontId="3" fillId="0" borderId="2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3" fillId="0" borderId="0" xfId="58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51" fillId="0" borderId="0" xfId="0" applyFont="1" applyAlignment="1">
      <alignment/>
    </xf>
    <xf numFmtId="166" fontId="3" fillId="0" borderId="0" xfId="51" applyNumberFormat="1" applyFont="1" applyBorder="1" applyAlignment="1">
      <alignment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9" fontId="30" fillId="0" borderId="0" xfId="51" applyFont="1" applyAlignment="1">
      <alignment/>
    </xf>
    <xf numFmtId="9" fontId="3" fillId="0" borderId="14" xfId="51" applyNumberFormat="1" applyFont="1" applyBorder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/>
    </xf>
    <xf numFmtId="166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4" fontId="30" fillId="0" borderId="0" xfId="0" applyNumberFormat="1" applyFont="1" applyAlignment="1">
      <alignment/>
    </xf>
    <xf numFmtId="0" fontId="5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8" xfId="0" applyFont="1" applyFill="1" applyBorder="1" applyAlignment="1">
      <alignment horizontal="left" wrapText="1"/>
    </xf>
    <xf numFmtId="3" fontId="3" fillId="0" borderId="0" xfId="0" applyNumberFormat="1" applyFont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wrapText="1"/>
    </xf>
    <xf numFmtId="14" fontId="3" fillId="0" borderId="0" xfId="0" applyNumberFormat="1" applyFont="1" applyBorder="1" applyAlignment="1">
      <alignment horizontal="right" wrapText="1"/>
    </xf>
    <xf numFmtId="14" fontId="3" fillId="0" borderId="19" xfId="0" applyNumberFormat="1" applyFont="1" applyBorder="1" applyAlignment="1">
      <alignment horizontal="right" wrapText="1"/>
    </xf>
    <xf numFmtId="10" fontId="3" fillId="0" borderId="0" xfId="51" applyNumberFormat="1" applyFont="1" applyBorder="1" applyAlignment="1">
      <alignment horizontal="right" wrapText="1"/>
    </xf>
    <xf numFmtId="10" fontId="3" fillId="0" borderId="19" xfId="51" applyNumberFormat="1" applyFont="1" applyBorder="1" applyAlignment="1">
      <alignment horizontal="right" wrapText="1"/>
    </xf>
    <xf numFmtId="10" fontId="5" fillId="35" borderId="19" xfId="51" applyNumberFormat="1" applyFont="1" applyFill="1" applyBorder="1" applyAlignment="1">
      <alignment horizontal="right" wrapText="1"/>
    </xf>
    <xf numFmtId="0" fontId="5" fillId="35" borderId="19" xfId="0" applyFont="1" applyFill="1" applyBorder="1" applyAlignment="1">
      <alignment horizontal="right" wrapText="1"/>
    </xf>
    <xf numFmtId="0" fontId="5" fillId="35" borderId="20" xfId="0" applyFont="1" applyFill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19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9" fontId="3" fillId="0" borderId="17" xfId="0" applyNumberFormat="1" applyFont="1" applyFill="1" applyBorder="1" applyAlignment="1">
      <alignment horizontal="right" wrapText="1"/>
    </xf>
    <xf numFmtId="0" fontId="5" fillId="35" borderId="26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4" fillId="35" borderId="22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5" fillId="35" borderId="21" xfId="0" applyFont="1" applyFill="1" applyBorder="1" applyAlignment="1">
      <alignment wrapText="1"/>
    </xf>
    <xf numFmtId="0" fontId="5" fillId="35" borderId="26" xfId="0" applyFont="1" applyFill="1" applyBorder="1" applyAlignment="1">
      <alignment horizontal="right" wrapText="1"/>
    </xf>
    <xf numFmtId="0" fontId="5" fillId="35" borderId="22" xfId="0" applyFont="1" applyFill="1" applyBorder="1" applyAlignment="1">
      <alignment wrapText="1"/>
    </xf>
    <xf numFmtId="0" fontId="5" fillId="35" borderId="27" xfId="0" applyFont="1" applyFill="1" applyBorder="1" applyAlignment="1">
      <alignment wrapText="1"/>
    </xf>
    <xf numFmtId="0" fontId="2" fillId="35" borderId="0" xfId="49" applyFont="1" applyFill="1">
      <alignment/>
      <protection/>
    </xf>
    <xf numFmtId="0" fontId="30" fillId="35" borderId="0" xfId="0" applyFont="1" applyFill="1" applyAlignment="1">
      <alignment/>
    </xf>
    <xf numFmtId="14" fontId="30" fillId="35" borderId="0" xfId="0" applyNumberFormat="1" applyFont="1" applyFill="1" applyAlignment="1">
      <alignment/>
    </xf>
    <xf numFmtId="9" fontId="3" fillId="0" borderId="17" xfId="51" applyFont="1" applyFill="1" applyBorder="1" applyAlignment="1">
      <alignment/>
    </xf>
    <xf numFmtId="9" fontId="5" fillId="35" borderId="26" xfId="0" applyNumberFormat="1" applyFont="1" applyFill="1" applyBorder="1" applyAlignment="1">
      <alignment horizontal="right"/>
    </xf>
    <xf numFmtId="0" fontId="5" fillId="35" borderId="22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 horizontal="right"/>
    </xf>
    <xf numFmtId="0" fontId="5" fillId="35" borderId="20" xfId="0" applyFont="1" applyFill="1" applyBorder="1" applyAlignment="1">
      <alignment horizontal="right"/>
    </xf>
    <xf numFmtId="10" fontId="3" fillId="0" borderId="0" xfId="51" applyNumberFormat="1" applyFont="1" applyFill="1" applyBorder="1" applyAlignment="1">
      <alignment horizontal="right"/>
    </xf>
    <xf numFmtId="164" fontId="3" fillId="0" borderId="28" xfId="58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12 2" xfId="48"/>
    <cellStyle name="Normal 3" xfId="49"/>
    <cellStyle name="Normal 4 3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104</xdr:row>
      <xdr:rowOff>66675</xdr:rowOff>
    </xdr:from>
    <xdr:to>
      <xdr:col>7</xdr:col>
      <xdr:colOff>228600</xdr:colOff>
      <xdr:row>107</xdr:row>
      <xdr:rowOff>161925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848100" y="20335875"/>
          <a:ext cx="26289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*All issuance of covered bonds in foreign currency is swapped to SEK to entirely eliminate FX-risk.</a:t>
          </a:r>
        </a:p>
      </xdr:txBody>
    </xdr:sp>
    <xdr:clientData/>
  </xdr:twoCellAnchor>
  <xdr:twoCellAnchor>
    <xdr:from>
      <xdr:col>1</xdr:col>
      <xdr:colOff>571500</xdr:colOff>
      <xdr:row>109</xdr:row>
      <xdr:rowOff>161925</xdr:rowOff>
    </xdr:from>
    <xdr:to>
      <xdr:col>12</xdr:col>
      <xdr:colOff>0</xdr:colOff>
      <xdr:row>112</xdr:row>
      <xdr:rowOff>104775</xdr:rowOff>
    </xdr:to>
    <xdr:sp fLocksText="0">
      <xdr:nvSpPr>
        <xdr:cNvPr id="2" name="textruta 3"/>
        <xdr:cNvSpPr txBox="1">
          <a:spLocks noChangeArrowheads="1"/>
        </xdr:cNvSpPr>
      </xdr:nvSpPr>
      <xdr:spPr>
        <a:xfrm>
          <a:off x="1181100" y="21345525"/>
          <a:ext cx="8877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390525</xdr:colOff>
      <xdr:row>2</xdr:row>
      <xdr:rowOff>161925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952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passat 1">
      <a:dk1>
        <a:sysClr val="windowText" lastClr="000000"/>
      </a:dk1>
      <a:lt1>
        <a:sysClr val="window" lastClr="FFFFFF"/>
      </a:lt1>
      <a:dk2>
        <a:srgbClr val="000000"/>
      </a:dk2>
      <a:lt2>
        <a:srgbClr val="FF8200"/>
      </a:lt2>
      <a:accent1>
        <a:srgbClr val="FF9900"/>
      </a:accent1>
      <a:accent2>
        <a:srgbClr val="FF6600"/>
      </a:accent2>
      <a:accent3>
        <a:srgbClr val="D2D0CE"/>
      </a:accent3>
      <a:accent4>
        <a:srgbClr val="777777"/>
      </a:accent4>
      <a:accent5>
        <a:srgbClr val="993399"/>
      </a:accent5>
      <a:accent6>
        <a:srgbClr val="EE4400"/>
      </a:accent6>
      <a:hlink>
        <a:srgbClr val="FF9900"/>
      </a:hlink>
      <a:folHlink>
        <a:srgbClr val="FF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22"/>
  <sheetViews>
    <sheetView showGridLines="0" tabSelected="1" zoomScalePageLayoutView="0" workbookViewId="0" topLeftCell="A1">
      <selection activeCell="H97" sqref="H97"/>
    </sheetView>
  </sheetViews>
  <sheetFormatPr defaultColWidth="9.140625" defaultRowHeight="15"/>
  <cols>
    <col min="1" max="2" width="9.140625" style="5" customWidth="1"/>
    <col min="3" max="3" width="23.421875" style="5" customWidth="1"/>
    <col min="4" max="4" width="13.421875" style="5" customWidth="1"/>
    <col min="5" max="5" width="12.57421875" style="5" customWidth="1"/>
    <col min="6" max="6" width="12.8515625" style="5" customWidth="1"/>
    <col min="7" max="7" width="13.140625" style="5" customWidth="1"/>
    <col min="8" max="8" width="14.140625" style="5" customWidth="1"/>
    <col min="9" max="9" width="12.28125" style="5" customWidth="1"/>
    <col min="10" max="10" width="12.421875" style="5" customWidth="1"/>
    <col min="11" max="12" width="9.140625" style="5" customWidth="1"/>
    <col min="13" max="13" width="11.00390625" style="5" customWidth="1"/>
    <col min="14" max="16384" width="9.140625" style="5" customWidth="1"/>
  </cols>
  <sheetData>
    <row r="1" ht="14.25">
      <c r="C1" s="97"/>
    </row>
    <row r="2" ht="14.25">
      <c r="C2" s="97"/>
    </row>
    <row r="3" ht="14.25">
      <c r="C3" s="97"/>
    </row>
    <row r="4" spans="3:10" ht="23.25">
      <c r="C4" s="141" t="s">
        <v>101</v>
      </c>
      <c r="D4" s="142"/>
      <c r="E4" s="142"/>
      <c r="F4" s="142"/>
      <c r="G4" s="142"/>
      <c r="H4" s="142"/>
      <c r="I4" s="143"/>
      <c r="J4" s="142"/>
    </row>
    <row r="6" ht="24" thickBot="1">
      <c r="C6" s="9" t="s">
        <v>50</v>
      </c>
    </row>
    <row r="7" spans="3:12" ht="16.5" thickBot="1">
      <c r="C7" s="102" t="s">
        <v>87</v>
      </c>
      <c r="D7" s="100"/>
      <c r="E7" s="100"/>
      <c r="F7" s="101"/>
      <c r="G7" s="12"/>
      <c r="H7" s="12"/>
      <c r="I7" s="12"/>
      <c r="J7" s="12"/>
      <c r="K7" s="12"/>
      <c r="L7" s="12"/>
    </row>
    <row r="8" spans="3:12" ht="14.25">
      <c r="C8" s="13" t="s">
        <v>13</v>
      </c>
      <c r="D8" s="14" t="s">
        <v>91</v>
      </c>
      <c r="E8" s="14"/>
      <c r="F8" s="15"/>
      <c r="G8" s="16"/>
      <c r="H8" s="12"/>
      <c r="I8" s="98" t="s">
        <v>15</v>
      </c>
      <c r="J8" s="99"/>
      <c r="K8" s="12"/>
      <c r="L8" s="12"/>
    </row>
    <row r="9" spans="3:12" ht="14.25">
      <c r="C9" s="17" t="s">
        <v>14</v>
      </c>
      <c r="D9" s="16" t="s">
        <v>92</v>
      </c>
      <c r="E9" s="16"/>
      <c r="F9" s="18"/>
      <c r="G9" s="16"/>
      <c r="H9" s="12"/>
      <c r="I9" s="155" t="s">
        <v>69</v>
      </c>
      <c r="J9" s="156"/>
      <c r="K9" s="12"/>
      <c r="L9" s="12"/>
    </row>
    <row r="10" spans="3:12" ht="15" thickBot="1">
      <c r="C10" s="19" t="s">
        <v>16</v>
      </c>
      <c r="D10" s="20" t="s">
        <v>74</v>
      </c>
      <c r="E10" s="20"/>
      <c r="F10" s="21"/>
      <c r="G10" s="16"/>
      <c r="H10" s="12"/>
      <c r="I10" s="157"/>
      <c r="J10" s="158"/>
      <c r="K10" s="12"/>
      <c r="L10" s="12"/>
    </row>
    <row r="11" spans="3:12" ht="15" thickBot="1"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3:12" ht="14.25">
      <c r="C12" s="98" t="s">
        <v>81</v>
      </c>
      <c r="D12" s="103" t="s">
        <v>0</v>
      </c>
      <c r="E12" s="103" t="s">
        <v>1</v>
      </c>
      <c r="F12" s="104" t="s">
        <v>2</v>
      </c>
      <c r="G12" s="12"/>
      <c r="H12" s="12"/>
      <c r="I12" s="98" t="s">
        <v>109</v>
      </c>
      <c r="J12" s="99"/>
      <c r="K12" s="12"/>
      <c r="L12" s="12"/>
    </row>
    <row r="13" spans="3:12" ht="14.25">
      <c r="C13" s="22" t="s">
        <v>49</v>
      </c>
      <c r="D13" s="23" t="s">
        <v>89</v>
      </c>
      <c r="E13" s="23" t="s">
        <v>88</v>
      </c>
      <c r="F13" s="24" t="s">
        <v>70</v>
      </c>
      <c r="G13" s="12"/>
      <c r="H13" s="12"/>
      <c r="I13" s="155" t="s">
        <v>110</v>
      </c>
      <c r="J13" s="156"/>
      <c r="K13" s="12"/>
      <c r="L13" s="12"/>
    </row>
    <row r="14" spans="3:12" ht="15" thickBot="1">
      <c r="C14" s="22" t="s">
        <v>50</v>
      </c>
      <c r="D14" s="23"/>
      <c r="E14" s="23"/>
      <c r="F14" s="24" t="s">
        <v>70</v>
      </c>
      <c r="G14" s="12"/>
      <c r="H14" s="12"/>
      <c r="I14" s="157"/>
      <c r="J14" s="158"/>
      <c r="K14" s="12"/>
      <c r="L14" s="12"/>
    </row>
    <row r="15" spans="3:12" ht="15" thickBot="1">
      <c r="C15" s="25" t="s">
        <v>51</v>
      </c>
      <c r="D15" s="26" t="s">
        <v>90</v>
      </c>
      <c r="E15" s="26" t="s">
        <v>90</v>
      </c>
      <c r="F15" s="154" t="s">
        <v>70</v>
      </c>
      <c r="G15" s="12"/>
      <c r="H15" s="12"/>
      <c r="I15" s="12"/>
      <c r="J15" s="12"/>
      <c r="K15" s="12"/>
      <c r="L15" s="12"/>
    </row>
    <row r="16" spans="3:12" ht="14.25">
      <c r="C16" s="27"/>
      <c r="D16" s="27"/>
      <c r="E16" s="27"/>
      <c r="F16" s="27"/>
      <c r="G16" s="12"/>
      <c r="H16" s="12"/>
      <c r="I16" s="12"/>
      <c r="J16" s="12"/>
      <c r="K16" s="12"/>
      <c r="L16" s="12"/>
    </row>
    <row r="17" spans="3:12" ht="24" thickBot="1">
      <c r="C17" s="9" t="s">
        <v>76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14.25">
      <c r="C18" s="124" t="s">
        <v>17</v>
      </c>
      <c r="D18" s="125"/>
      <c r="E18" s="125"/>
      <c r="F18" s="125"/>
      <c r="G18" s="125"/>
      <c r="H18" s="126"/>
      <c r="I18" s="12"/>
      <c r="J18" s="12"/>
      <c r="K18" s="12"/>
      <c r="L18" s="12"/>
    </row>
    <row r="19" spans="3:15" ht="14.25">
      <c r="C19" s="106" t="s">
        <v>3</v>
      </c>
      <c r="D19" s="119" t="s">
        <v>55</v>
      </c>
      <c r="E19" s="119" t="s">
        <v>52</v>
      </c>
      <c r="F19" s="119" t="s">
        <v>19</v>
      </c>
      <c r="G19" s="118" t="s">
        <v>20</v>
      </c>
      <c r="H19" s="120" t="s">
        <v>82</v>
      </c>
      <c r="I19" s="28"/>
      <c r="J19" s="29"/>
      <c r="K19" s="29"/>
      <c r="L19" s="29"/>
      <c r="M19" s="6"/>
      <c r="N19" s="6"/>
      <c r="O19" s="6"/>
    </row>
    <row r="20" spans="3:15" ht="14.25">
      <c r="C20" s="130" t="s">
        <v>93</v>
      </c>
      <c r="D20" s="107">
        <v>5504</v>
      </c>
      <c r="E20" s="127">
        <v>38978</v>
      </c>
      <c r="F20" s="114">
        <v>41535</v>
      </c>
      <c r="G20" s="116">
        <v>0.045</v>
      </c>
      <c r="H20" s="121" t="s">
        <v>10</v>
      </c>
      <c r="I20" s="89"/>
      <c r="J20" s="29"/>
      <c r="K20" s="29"/>
      <c r="L20" s="29"/>
      <c r="M20" s="6"/>
      <c r="N20" s="6"/>
      <c r="O20" s="6"/>
    </row>
    <row r="21" spans="3:15" ht="14.25">
      <c r="C21" s="130" t="s">
        <v>94</v>
      </c>
      <c r="D21" s="107">
        <v>13834</v>
      </c>
      <c r="E21" s="127">
        <v>39207</v>
      </c>
      <c r="F21" s="114">
        <v>41764</v>
      </c>
      <c r="G21" s="116">
        <v>0.045</v>
      </c>
      <c r="H21" s="121" t="s">
        <v>10</v>
      </c>
      <c r="I21" s="89"/>
      <c r="J21" s="159"/>
      <c r="K21" s="31"/>
      <c r="L21" s="159"/>
      <c r="M21" s="4"/>
      <c r="N21" s="6"/>
      <c r="O21" s="6"/>
    </row>
    <row r="22" spans="3:15" ht="14.25">
      <c r="C22" s="130" t="s">
        <v>102</v>
      </c>
      <c r="D22" s="107">
        <v>3660</v>
      </c>
      <c r="E22" s="127">
        <v>41142</v>
      </c>
      <c r="F22" s="114">
        <v>42172</v>
      </c>
      <c r="G22" s="116">
        <v>0.0225</v>
      </c>
      <c r="H22" s="121" t="s">
        <v>10</v>
      </c>
      <c r="I22" s="89"/>
      <c r="J22" s="159"/>
      <c r="K22" s="31"/>
      <c r="L22" s="159"/>
      <c r="M22" s="4"/>
      <c r="N22" s="6"/>
      <c r="O22" s="6"/>
    </row>
    <row r="23" spans="3:15" ht="14.25">
      <c r="C23" s="130" t="s">
        <v>96</v>
      </c>
      <c r="D23" s="107">
        <v>19200</v>
      </c>
      <c r="E23" s="127">
        <v>40323</v>
      </c>
      <c r="F23" s="114">
        <v>42444</v>
      </c>
      <c r="G23" s="116">
        <v>0.045</v>
      </c>
      <c r="H23" s="121" t="s">
        <v>10</v>
      </c>
      <c r="I23" s="89"/>
      <c r="J23" s="159"/>
      <c r="K23" s="31"/>
      <c r="L23" s="159"/>
      <c r="M23" s="4"/>
      <c r="N23" s="6"/>
      <c r="O23" s="6"/>
    </row>
    <row r="24" spans="3:15" ht="14.25">
      <c r="C24" s="130" t="s">
        <v>95</v>
      </c>
      <c r="D24" s="107">
        <v>12900</v>
      </c>
      <c r="E24" s="127">
        <v>40924</v>
      </c>
      <c r="F24" s="114">
        <v>42907</v>
      </c>
      <c r="G24" s="116">
        <v>0.045</v>
      </c>
      <c r="H24" s="121" t="s">
        <v>10</v>
      </c>
      <c r="I24" s="89"/>
      <c r="J24" s="159"/>
      <c r="K24" s="31"/>
      <c r="L24" s="159"/>
      <c r="M24" s="4"/>
      <c r="N24" s="6"/>
      <c r="O24" s="6"/>
    </row>
    <row r="25" spans="3:15" ht="14.25">
      <c r="C25" s="131" t="s">
        <v>103</v>
      </c>
      <c r="D25" s="108">
        <v>3700</v>
      </c>
      <c r="E25" s="128">
        <v>41199</v>
      </c>
      <c r="F25" s="115" t="s">
        <v>104</v>
      </c>
      <c r="G25" s="117">
        <v>0.025</v>
      </c>
      <c r="H25" s="122" t="s">
        <v>10</v>
      </c>
      <c r="I25" s="89"/>
      <c r="J25" s="31"/>
      <c r="K25" s="31"/>
      <c r="L25" s="31"/>
      <c r="M25" s="4"/>
      <c r="N25" s="6"/>
      <c r="O25" s="6"/>
    </row>
    <row r="26" spans="3:12" ht="15" thickBot="1">
      <c r="C26" s="129" t="s">
        <v>44</v>
      </c>
      <c r="D26" s="109">
        <f>SUM(D20:D25)</f>
        <v>58798</v>
      </c>
      <c r="E26" s="33"/>
      <c r="F26" s="33"/>
      <c r="G26" s="34"/>
      <c r="H26" s="35"/>
      <c r="I26" s="28"/>
      <c r="J26" s="12"/>
      <c r="K26" s="12"/>
      <c r="L26" s="12"/>
    </row>
    <row r="27" spans="3:12" ht="15" thickBot="1">
      <c r="C27" s="36"/>
      <c r="D27" s="28"/>
      <c r="E27" s="28"/>
      <c r="F27" s="28"/>
      <c r="G27" s="28"/>
      <c r="H27" s="28"/>
      <c r="I27" s="28"/>
      <c r="J27" s="12"/>
      <c r="K27" s="12"/>
      <c r="L27" s="12"/>
    </row>
    <row r="28" spans="3:17" ht="14.25">
      <c r="C28" s="110" t="s">
        <v>22</v>
      </c>
      <c r="D28" s="111"/>
      <c r="E28" s="111"/>
      <c r="F28" s="111"/>
      <c r="G28" s="111"/>
      <c r="H28" s="111"/>
      <c r="I28" s="111"/>
      <c r="J28" s="112"/>
      <c r="K28" s="12"/>
      <c r="L28" s="12"/>
      <c r="O28" s="7"/>
      <c r="P28" s="7"/>
      <c r="Q28" s="7"/>
    </row>
    <row r="29" spans="3:17" ht="24">
      <c r="C29" s="113" t="s">
        <v>3</v>
      </c>
      <c r="D29" s="119" t="s">
        <v>21</v>
      </c>
      <c r="E29" s="119" t="s">
        <v>75</v>
      </c>
      <c r="F29" s="119" t="s">
        <v>55</v>
      </c>
      <c r="G29" s="119" t="s">
        <v>18</v>
      </c>
      <c r="H29" s="119" t="s">
        <v>19</v>
      </c>
      <c r="I29" s="118" t="s">
        <v>20</v>
      </c>
      <c r="J29" s="120" t="s">
        <v>82</v>
      </c>
      <c r="K29" s="12"/>
      <c r="L29" s="12"/>
      <c r="O29" s="7"/>
      <c r="P29" s="7"/>
      <c r="Q29" s="7"/>
    </row>
    <row r="30" spans="3:18" ht="14.25">
      <c r="C30" s="30" t="s">
        <v>97</v>
      </c>
      <c r="D30" s="114" t="s">
        <v>53</v>
      </c>
      <c r="E30" s="40">
        <v>1000</v>
      </c>
      <c r="F30" s="107">
        <v>9730</v>
      </c>
      <c r="G30" s="114">
        <v>40253</v>
      </c>
      <c r="H30" s="114">
        <v>42086</v>
      </c>
      <c r="I30" s="116">
        <v>0.0288</v>
      </c>
      <c r="J30" s="121" t="s">
        <v>10</v>
      </c>
      <c r="K30" s="90"/>
      <c r="L30" s="37"/>
      <c r="M30" s="1"/>
      <c r="N30" s="1"/>
      <c r="O30" s="2"/>
      <c r="P30" s="2"/>
      <c r="Q30" s="3"/>
      <c r="R30" s="1"/>
    </row>
    <row r="31" spans="3:18" ht="14.25">
      <c r="C31" s="58" t="s">
        <v>98</v>
      </c>
      <c r="D31" s="115" t="s">
        <v>53</v>
      </c>
      <c r="E31" s="43">
        <v>1000</v>
      </c>
      <c r="F31" s="108">
        <v>9032</v>
      </c>
      <c r="G31" s="115">
        <v>40702</v>
      </c>
      <c r="H31" s="115">
        <v>41806</v>
      </c>
      <c r="I31" s="117">
        <v>0.0263</v>
      </c>
      <c r="J31" s="122" t="s">
        <v>10</v>
      </c>
      <c r="K31" s="90"/>
      <c r="L31" s="37"/>
      <c r="M31" s="1"/>
      <c r="N31" s="1"/>
      <c r="O31" s="2"/>
      <c r="P31" s="2"/>
      <c r="Q31" s="3"/>
      <c r="R31" s="1"/>
    </row>
    <row r="32" spans="3:17" ht="15" customHeight="1" thickBot="1">
      <c r="C32" s="32" t="s">
        <v>44</v>
      </c>
      <c r="D32" s="123"/>
      <c r="E32" s="123"/>
      <c r="F32" s="109">
        <f>F30+F31</f>
        <v>18762</v>
      </c>
      <c r="G32" s="33"/>
      <c r="H32" s="33"/>
      <c r="I32" s="34"/>
      <c r="J32" s="35"/>
      <c r="K32" s="90"/>
      <c r="L32" s="12"/>
      <c r="O32" s="7"/>
      <c r="P32" s="7"/>
      <c r="Q32" s="7"/>
    </row>
    <row r="33" spans="3:12" ht="15" thickBot="1">
      <c r="C33" s="12"/>
      <c r="D33" s="12"/>
      <c r="E33" s="12"/>
      <c r="F33" s="12"/>
      <c r="G33" s="12"/>
      <c r="H33" s="38"/>
      <c r="I33" s="12"/>
      <c r="J33" s="12"/>
      <c r="K33" s="12"/>
      <c r="L33" s="12"/>
    </row>
    <row r="34" spans="3:12" ht="14.25">
      <c r="C34" s="98" t="s">
        <v>80</v>
      </c>
      <c r="D34" s="133" t="s">
        <v>55</v>
      </c>
      <c r="E34" s="134"/>
      <c r="F34" s="12"/>
      <c r="G34" s="12"/>
      <c r="H34" s="12"/>
      <c r="I34" s="38"/>
      <c r="J34" s="12"/>
      <c r="K34" s="12"/>
      <c r="L34" s="12"/>
    </row>
    <row r="35" spans="3:12" ht="14.25">
      <c r="C35" s="39" t="s">
        <v>77</v>
      </c>
      <c r="D35" s="40">
        <f>F32+D26</f>
        <v>77560</v>
      </c>
      <c r="E35" s="41">
        <f>D35/D37</f>
        <v>0.8491072112805579</v>
      </c>
      <c r="F35" s="90"/>
      <c r="G35" s="12"/>
      <c r="H35" s="12"/>
      <c r="I35" s="38"/>
      <c r="J35" s="12"/>
      <c r="K35" s="12"/>
      <c r="L35" s="12"/>
    </row>
    <row r="36" spans="3:12" ht="14.25">
      <c r="C36" s="42" t="s">
        <v>23</v>
      </c>
      <c r="D36" s="43">
        <f>20902-18762+11643</f>
        <v>13783</v>
      </c>
      <c r="E36" s="44">
        <f>D36/D37</f>
        <v>0.1508927887194421</v>
      </c>
      <c r="F36" s="90"/>
      <c r="G36" s="12"/>
      <c r="H36" s="12"/>
      <c r="I36" s="12"/>
      <c r="J36" s="12"/>
      <c r="K36" s="12"/>
      <c r="L36" s="12"/>
    </row>
    <row r="37" spans="3:12" ht="15" thickBot="1">
      <c r="C37" s="52" t="s">
        <v>24</v>
      </c>
      <c r="D37" s="109">
        <f>D35+D36</f>
        <v>91343</v>
      </c>
      <c r="E37" s="132">
        <v>1</v>
      </c>
      <c r="F37" s="90"/>
      <c r="G37" s="12"/>
      <c r="H37" s="12"/>
      <c r="I37" s="12"/>
      <c r="J37" s="12"/>
      <c r="K37" s="12"/>
      <c r="L37" s="12"/>
    </row>
    <row r="38" spans="3:12" ht="15" thickBot="1">
      <c r="C38" s="12"/>
      <c r="D38" s="12"/>
      <c r="E38" s="12"/>
      <c r="F38" s="90"/>
      <c r="G38" s="12"/>
      <c r="H38" s="12"/>
      <c r="I38" s="12"/>
      <c r="J38" s="12"/>
      <c r="K38" s="12"/>
      <c r="L38" s="12"/>
    </row>
    <row r="39" spans="3:12" ht="14.25">
      <c r="C39" s="98" t="s">
        <v>19</v>
      </c>
      <c r="D39" s="103" t="s">
        <v>55</v>
      </c>
      <c r="E39" s="135"/>
      <c r="F39" s="90"/>
      <c r="G39" s="12"/>
      <c r="H39" s="12"/>
      <c r="I39" s="12"/>
      <c r="J39" s="12"/>
      <c r="K39" s="12"/>
      <c r="L39" s="12"/>
    </row>
    <row r="40" spans="3:12" ht="14.25">
      <c r="C40" s="78">
        <v>2013</v>
      </c>
      <c r="D40" s="45">
        <v>9512</v>
      </c>
      <c r="E40" s="46">
        <f>D40/$D$45</f>
        <v>0.10413496381769813</v>
      </c>
      <c r="F40" s="90"/>
      <c r="G40" s="45"/>
      <c r="H40" s="45"/>
      <c r="I40" s="45"/>
      <c r="J40" s="45"/>
      <c r="K40" s="45"/>
      <c r="L40" s="45"/>
    </row>
    <row r="41" spans="3:12" ht="14.25">
      <c r="C41" s="78">
        <v>2014</v>
      </c>
      <c r="D41" s="45">
        <v>25281</v>
      </c>
      <c r="E41" s="46">
        <f>D41/$D$45</f>
        <v>0.27676997690025507</v>
      </c>
      <c r="F41" s="90"/>
      <c r="G41" s="12"/>
      <c r="H41" s="12"/>
      <c r="I41" s="12"/>
      <c r="J41" s="12"/>
      <c r="K41" s="12"/>
      <c r="L41" s="12"/>
    </row>
    <row r="42" spans="3:12" ht="14.25">
      <c r="C42" s="78">
        <v>2015</v>
      </c>
      <c r="D42" s="45">
        <v>17213</v>
      </c>
      <c r="E42" s="46">
        <f>D42/$D$45</f>
        <v>0.18844355889340178</v>
      </c>
      <c r="F42" s="90"/>
      <c r="G42" s="47"/>
      <c r="H42" s="47"/>
      <c r="I42" s="47"/>
      <c r="J42" s="47"/>
      <c r="K42" s="47"/>
      <c r="L42" s="47"/>
    </row>
    <row r="43" spans="3:12" ht="14.25">
      <c r="C43" s="78">
        <v>2016</v>
      </c>
      <c r="D43" s="45">
        <v>19675</v>
      </c>
      <c r="E43" s="46">
        <f>D43/$D$45</f>
        <v>0.2153969105459641</v>
      </c>
      <c r="F43" s="90"/>
      <c r="G43" s="47"/>
      <c r="H43" s="47"/>
      <c r="I43" s="47"/>
      <c r="J43" s="47"/>
      <c r="K43" s="47"/>
      <c r="L43" s="47"/>
    </row>
    <row r="44" spans="3:12" ht="14.25">
      <c r="C44" s="79" t="s">
        <v>9</v>
      </c>
      <c r="D44" s="50">
        <v>19662</v>
      </c>
      <c r="E44" s="77">
        <f>D44/$D$45</f>
        <v>0.2152545898426809</v>
      </c>
      <c r="F44" s="90"/>
      <c r="G44" s="47"/>
      <c r="H44" s="47"/>
      <c r="I44" s="47"/>
      <c r="J44" s="47"/>
      <c r="K44" s="47"/>
      <c r="L44" s="47"/>
    </row>
    <row r="45" spans="3:13" ht="15" thickBot="1">
      <c r="C45" s="82" t="s">
        <v>44</v>
      </c>
      <c r="D45" s="48">
        <f>SUM(D40:D44)</f>
        <v>91343</v>
      </c>
      <c r="E45" s="53">
        <f>SUM(E40:E44)</f>
        <v>1</v>
      </c>
      <c r="F45" s="91"/>
      <c r="G45" s="47"/>
      <c r="H45" s="47"/>
      <c r="I45" s="47"/>
      <c r="J45" s="47"/>
      <c r="K45" s="47"/>
      <c r="L45" s="47"/>
      <c r="M45" s="86"/>
    </row>
    <row r="46" spans="3:13" ht="15" thickBot="1">
      <c r="C46" s="16"/>
      <c r="D46" s="47"/>
      <c r="E46" s="47"/>
      <c r="F46" s="91"/>
      <c r="G46" s="47"/>
      <c r="H46" s="47"/>
      <c r="I46" s="47"/>
      <c r="J46" s="47"/>
      <c r="K46" s="47"/>
      <c r="L46" s="47"/>
      <c r="M46" s="86"/>
    </row>
    <row r="47" spans="3:12" ht="14.25">
      <c r="C47" s="98" t="s">
        <v>25</v>
      </c>
      <c r="D47" s="136"/>
      <c r="E47" s="99"/>
      <c r="F47" s="92"/>
      <c r="G47" s="29"/>
      <c r="H47" s="29"/>
      <c r="I47" s="29"/>
      <c r="J47" s="29"/>
      <c r="K47" s="29"/>
      <c r="L47" s="29"/>
    </row>
    <row r="48" spans="3:12" ht="14.25">
      <c r="C48" s="39" t="s">
        <v>10</v>
      </c>
      <c r="D48" s="45">
        <v>80325</v>
      </c>
      <c r="E48" s="49">
        <f>D48/D50</f>
        <v>0.8793777300942601</v>
      </c>
      <c r="F48" s="92"/>
      <c r="G48" s="29"/>
      <c r="H48" s="29"/>
      <c r="I48" s="29"/>
      <c r="J48" s="29"/>
      <c r="K48" s="29"/>
      <c r="L48" s="29"/>
    </row>
    <row r="49" spans="3:12" ht="14.25">
      <c r="C49" s="42" t="s">
        <v>35</v>
      </c>
      <c r="D49" s="50">
        <v>11018</v>
      </c>
      <c r="E49" s="51">
        <f>D49/D50</f>
        <v>0.1206222699057399</v>
      </c>
      <c r="F49" s="92"/>
      <c r="G49" s="29"/>
      <c r="H49" s="29"/>
      <c r="I49" s="29"/>
      <c r="J49" s="29"/>
      <c r="K49" s="29"/>
      <c r="L49" s="29"/>
    </row>
    <row r="50" spans="3:12" ht="15" thickBot="1">
      <c r="C50" s="52" t="s">
        <v>44</v>
      </c>
      <c r="D50" s="48">
        <f>SUM(D48:D49)</f>
        <v>91343</v>
      </c>
      <c r="E50" s="53">
        <f>SUM(E48:E49)</f>
        <v>1</v>
      </c>
      <c r="F50" s="92"/>
      <c r="G50" s="12"/>
      <c r="H50" s="12"/>
      <c r="I50" s="12"/>
      <c r="J50" s="12"/>
      <c r="K50" s="12"/>
      <c r="L50" s="12"/>
    </row>
    <row r="51" spans="3:12" ht="14.25">
      <c r="C51" s="12"/>
      <c r="D51" s="12"/>
      <c r="E51" s="12"/>
      <c r="F51" s="90"/>
      <c r="G51" s="12"/>
      <c r="H51" s="12"/>
      <c r="I51" s="12"/>
      <c r="J51" s="12"/>
      <c r="K51" s="12"/>
      <c r="L51" s="12"/>
    </row>
    <row r="52" spans="3:12" ht="24" thickBot="1">
      <c r="C52" s="9" t="s">
        <v>26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3:12" ht="14.25">
      <c r="C53" s="98" t="s">
        <v>27</v>
      </c>
      <c r="D53" s="99"/>
      <c r="E53" s="54"/>
      <c r="F53" s="98" t="s">
        <v>39</v>
      </c>
      <c r="G53" s="103"/>
      <c r="H53" s="99"/>
      <c r="I53" s="93"/>
      <c r="J53" s="54"/>
      <c r="K53" s="54"/>
      <c r="L53" s="54"/>
    </row>
    <row r="54" spans="3:12" ht="14.25">
      <c r="C54" s="39" t="s">
        <v>28</v>
      </c>
      <c r="D54" s="55">
        <v>95530</v>
      </c>
      <c r="E54" s="93"/>
      <c r="F54" s="39" t="s">
        <v>40</v>
      </c>
      <c r="G54" s="16"/>
      <c r="H54" s="55">
        <v>236639</v>
      </c>
      <c r="I54" s="93"/>
      <c r="J54" s="54"/>
      <c r="K54" s="54"/>
      <c r="L54" s="54"/>
    </row>
    <row r="55" spans="3:12" ht="14.25">
      <c r="C55" s="39" t="s">
        <v>99</v>
      </c>
      <c r="D55" s="55">
        <v>18600</v>
      </c>
      <c r="E55" s="93"/>
      <c r="F55" s="39" t="s">
        <v>41</v>
      </c>
      <c r="G55" s="16"/>
      <c r="H55" s="55">
        <v>108527</v>
      </c>
      <c r="I55" s="93"/>
      <c r="J55" s="54"/>
      <c r="K55" s="54"/>
      <c r="L55" s="54"/>
    </row>
    <row r="56" spans="3:12" ht="14.25">
      <c r="C56" s="42" t="s">
        <v>29</v>
      </c>
      <c r="D56" s="81">
        <v>0</v>
      </c>
      <c r="E56" s="93"/>
      <c r="F56" s="39" t="s">
        <v>48</v>
      </c>
      <c r="G56" s="16"/>
      <c r="H56" s="55">
        <v>109057</v>
      </c>
      <c r="I56" s="93"/>
      <c r="J56" s="54"/>
      <c r="K56" s="54"/>
      <c r="L56" s="54"/>
    </row>
    <row r="57" spans="3:12" ht="15" thickBot="1">
      <c r="C57" s="52" t="s">
        <v>44</v>
      </c>
      <c r="D57" s="56">
        <f>D54+D55</f>
        <v>114130</v>
      </c>
      <c r="E57" s="54"/>
      <c r="F57" s="52" t="s">
        <v>73</v>
      </c>
      <c r="G57" s="20"/>
      <c r="H57" s="56">
        <v>403694</v>
      </c>
      <c r="I57" s="93"/>
      <c r="J57" s="54"/>
      <c r="K57" s="54"/>
      <c r="L57" s="54"/>
    </row>
    <row r="58" spans="3:12" ht="15" thickBot="1">
      <c r="C58" s="54"/>
      <c r="D58" s="54"/>
      <c r="E58" s="54"/>
      <c r="F58" s="54"/>
      <c r="G58" s="54"/>
      <c r="H58" s="54"/>
      <c r="I58" s="93"/>
      <c r="J58" s="54"/>
      <c r="K58" s="54"/>
      <c r="L58" s="54"/>
    </row>
    <row r="59" spans="3:12" ht="24">
      <c r="C59" s="137" t="s">
        <v>30</v>
      </c>
      <c r="D59" s="138" t="s">
        <v>54</v>
      </c>
      <c r="E59" s="139"/>
      <c r="F59" s="93"/>
      <c r="L59" s="54"/>
    </row>
    <row r="60" spans="3:12" ht="14.25">
      <c r="C60" s="30" t="s">
        <v>84</v>
      </c>
      <c r="D60" s="45">
        <v>74183</v>
      </c>
      <c r="E60" s="57">
        <f>D60/D67</f>
        <v>0.7765414006071392</v>
      </c>
      <c r="F60" s="93"/>
      <c r="L60" s="54"/>
    </row>
    <row r="61" spans="3:12" ht="14.25">
      <c r="C61" s="30" t="s">
        <v>31</v>
      </c>
      <c r="D61" s="45">
        <v>19729</v>
      </c>
      <c r="E61" s="57">
        <f>D61/D67</f>
        <v>0.206521511567047</v>
      </c>
      <c r="F61" s="93"/>
      <c r="L61" s="54"/>
    </row>
    <row r="62" spans="3:12" ht="14.25">
      <c r="C62" s="61" t="s">
        <v>106</v>
      </c>
      <c r="D62" s="45">
        <v>1618</v>
      </c>
      <c r="E62" s="57">
        <f>D62/D67</f>
        <v>0.01693708782581388</v>
      </c>
      <c r="F62" s="93"/>
      <c r="L62" s="54"/>
    </row>
    <row r="63" spans="3:12" ht="15" customHeight="1">
      <c r="C63" s="30" t="s">
        <v>61</v>
      </c>
      <c r="D63" s="45">
        <v>0</v>
      </c>
      <c r="E63" s="57"/>
      <c r="F63" s="93"/>
      <c r="L63" s="54"/>
    </row>
    <row r="64" spans="3:12" ht="14.25">
      <c r="C64" s="30" t="s">
        <v>86</v>
      </c>
      <c r="D64" s="45">
        <v>0</v>
      </c>
      <c r="E64" s="57"/>
      <c r="F64" s="93"/>
      <c r="L64" s="54"/>
    </row>
    <row r="65" spans="3:12" ht="14.25">
      <c r="C65" s="30" t="s">
        <v>32</v>
      </c>
      <c r="D65" s="45">
        <v>0</v>
      </c>
      <c r="E65" s="57"/>
      <c r="F65" s="93"/>
      <c r="L65" s="54"/>
    </row>
    <row r="66" spans="3:12" ht="14.25">
      <c r="C66" s="58" t="s">
        <v>33</v>
      </c>
      <c r="D66" s="50">
        <v>0</v>
      </c>
      <c r="E66" s="59"/>
      <c r="F66" s="93"/>
      <c r="L66" s="54"/>
    </row>
    <row r="67" spans="3:12" ht="15" thickBot="1">
      <c r="C67" s="32" t="s">
        <v>44</v>
      </c>
      <c r="D67" s="48">
        <f>SUM(D60:D66)</f>
        <v>95530</v>
      </c>
      <c r="E67" s="60">
        <f>SUM(E60:E66)</f>
        <v>1</v>
      </c>
      <c r="F67" s="93"/>
      <c r="L67" s="54"/>
    </row>
    <row r="68" spans="3:12" ht="15" thickBot="1">
      <c r="C68" s="54"/>
      <c r="D68" s="54"/>
      <c r="E68" s="54"/>
      <c r="F68" s="93"/>
      <c r="L68" s="54"/>
    </row>
    <row r="69" spans="3:12" ht="24">
      <c r="C69" s="98" t="s">
        <v>34</v>
      </c>
      <c r="D69" s="138" t="s">
        <v>54</v>
      </c>
      <c r="E69" s="104"/>
      <c r="F69" s="94"/>
      <c r="G69" s="54"/>
      <c r="H69" s="16"/>
      <c r="I69" s="45"/>
      <c r="J69" s="84"/>
      <c r="K69" s="54"/>
      <c r="L69" s="54"/>
    </row>
    <row r="70" spans="3:12" ht="14.25">
      <c r="C70" s="39" t="s">
        <v>105</v>
      </c>
      <c r="D70" s="45">
        <v>14760</v>
      </c>
      <c r="E70" s="57">
        <f>D70/$D$76</f>
        <v>0.15450643776824036</v>
      </c>
      <c r="F70" s="93"/>
      <c r="H70" s="16"/>
      <c r="I70" s="45"/>
      <c r="J70" s="84"/>
      <c r="K70" s="54"/>
      <c r="L70" s="54"/>
    </row>
    <row r="71" spans="3:12" ht="14.25">
      <c r="C71" s="39" t="s">
        <v>56</v>
      </c>
      <c r="D71" s="45">
        <v>13120</v>
      </c>
      <c r="E71" s="57">
        <f>D71/$D$76</f>
        <v>0.13733905579399142</v>
      </c>
      <c r="F71" s="93"/>
      <c r="H71" s="16"/>
      <c r="I71" s="45"/>
      <c r="J71" s="84"/>
      <c r="K71" s="54"/>
      <c r="L71" s="54"/>
    </row>
    <row r="72" spans="3:12" ht="14.25">
      <c r="C72" s="39" t="s">
        <v>57</v>
      </c>
      <c r="D72" s="45">
        <v>29632</v>
      </c>
      <c r="E72" s="57">
        <f>D72/$D$76</f>
        <v>0.3101852821103318</v>
      </c>
      <c r="F72" s="93"/>
      <c r="H72" s="16"/>
      <c r="I72" s="45"/>
      <c r="J72" s="84"/>
      <c r="K72" s="54"/>
      <c r="L72" s="54"/>
    </row>
    <row r="73" spans="3:12" ht="14.25">
      <c r="C73" s="39" t="s">
        <v>58</v>
      </c>
      <c r="D73" s="45">
        <v>16221</v>
      </c>
      <c r="E73" s="57">
        <f>D73/$D$76</f>
        <v>0.16980006280749502</v>
      </c>
      <c r="F73" s="93"/>
      <c r="H73" s="16"/>
      <c r="I73" s="45"/>
      <c r="J73" s="84"/>
      <c r="K73" s="54"/>
      <c r="L73" s="54"/>
    </row>
    <row r="74" spans="3:12" ht="14.25">
      <c r="C74" s="39" t="s">
        <v>59</v>
      </c>
      <c r="D74" s="45">
        <v>21797</v>
      </c>
      <c r="E74" s="57">
        <f>D74/$D$76</f>
        <v>0.22816916151994138</v>
      </c>
      <c r="F74" s="93"/>
      <c r="H74" s="16"/>
      <c r="I74" s="45"/>
      <c r="J74" s="84"/>
      <c r="K74" s="54"/>
      <c r="L74" s="54"/>
    </row>
    <row r="75" spans="3:12" ht="14.25">
      <c r="C75" s="42" t="s">
        <v>38</v>
      </c>
      <c r="D75" s="50">
        <v>0</v>
      </c>
      <c r="E75" s="59">
        <v>0</v>
      </c>
      <c r="F75" s="93"/>
      <c r="H75" s="16"/>
      <c r="I75" s="45"/>
      <c r="J75" s="84"/>
      <c r="K75" s="54"/>
      <c r="L75" s="54"/>
    </row>
    <row r="76" spans="3:12" ht="15" thickBot="1">
      <c r="C76" s="52" t="s">
        <v>44</v>
      </c>
      <c r="D76" s="48">
        <f>SUM(D70:D75)</f>
        <v>95530</v>
      </c>
      <c r="E76" s="60">
        <f>SUM(E70:E75)</f>
        <v>1</v>
      </c>
      <c r="F76" s="94"/>
      <c r="G76" s="54"/>
      <c r="H76" s="16"/>
      <c r="I76" s="45"/>
      <c r="J76" s="84"/>
      <c r="K76" s="54"/>
      <c r="L76" s="54"/>
    </row>
    <row r="77" spans="3:12" ht="15" thickBot="1">
      <c r="C77" s="54"/>
      <c r="D77" s="54"/>
      <c r="E77" s="54"/>
      <c r="F77" s="93"/>
      <c r="G77" s="54"/>
      <c r="H77" s="54"/>
      <c r="I77" s="54"/>
      <c r="J77" s="54"/>
      <c r="K77" s="54"/>
      <c r="L77" s="54"/>
    </row>
    <row r="78" spans="3:12" ht="24">
      <c r="C78" s="137" t="s">
        <v>25</v>
      </c>
      <c r="D78" s="138" t="s">
        <v>54</v>
      </c>
      <c r="E78" s="104"/>
      <c r="F78" s="93"/>
      <c r="L78" s="54"/>
    </row>
    <row r="79" spans="3:12" ht="14.25">
      <c r="C79" s="61" t="s">
        <v>35</v>
      </c>
      <c r="D79" s="45">
        <v>49774</v>
      </c>
      <c r="E79" s="62">
        <f>D79/D81</f>
        <v>0.5210300429184549</v>
      </c>
      <c r="F79" s="93"/>
      <c r="L79" s="54"/>
    </row>
    <row r="80" spans="3:12" ht="14.25">
      <c r="C80" s="63" t="s">
        <v>10</v>
      </c>
      <c r="D80" s="50">
        <v>45756</v>
      </c>
      <c r="E80" s="64">
        <f>D80/D81</f>
        <v>0.47896995708154505</v>
      </c>
      <c r="F80" s="93"/>
      <c r="L80" s="54"/>
    </row>
    <row r="81" spans="3:12" ht="15" thickBot="1">
      <c r="C81" s="32" t="s">
        <v>44</v>
      </c>
      <c r="D81" s="48">
        <f>D79+D80</f>
        <v>95530</v>
      </c>
      <c r="E81" s="65">
        <f>E79+E80</f>
        <v>1</v>
      </c>
      <c r="F81" s="93"/>
      <c r="L81" s="54"/>
    </row>
    <row r="82" spans="3:13" ht="15" thickBot="1">
      <c r="C82" s="54"/>
      <c r="D82" s="54"/>
      <c r="E82" s="54"/>
      <c r="F82" s="93"/>
      <c r="G82" s="54"/>
      <c r="H82" s="54"/>
      <c r="I82" s="54"/>
      <c r="J82" s="54"/>
      <c r="K82" s="54"/>
      <c r="L82" s="54"/>
      <c r="M82" s="8"/>
    </row>
    <row r="83" spans="3:13" ht="24">
      <c r="C83" s="98" t="s">
        <v>60</v>
      </c>
      <c r="D83" s="138" t="s">
        <v>54</v>
      </c>
      <c r="E83" s="104"/>
      <c r="F83" s="95"/>
      <c r="H83" s="54"/>
      <c r="I83" s="54"/>
      <c r="J83" s="54"/>
      <c r="K83" s="54"/>
      <c r="L83" s="54"/>
      <c r="M83" s="8"/>
    </row>
    <row r="84" spans="3:13" ht="14.25">
      <c r="C84" s="39" t="s">
        <v>36</v>
      </c>
      <c r="D84" s="45">
        <v>30412</v>
      </c>
      <c r="E84" s="62">
        <f>D84/D86</f>
        <v>0.31835025646393805</v>
      </c>
      <c r="F84" s="93"/>
      <c r="H84" s="54"/>
      <c r="I84" s="54"/>
      <c r="J84" s="54"/>
      <c r="K84" s="54"/>
      <c r="L84" s="54"/>
      <c r="M84" s="8"/>
    </row>
    <row r="85" spans="3:13" ht="14.25">
      <c r="C85" s="42" t="s">
        <v>37</v>
      </c>
      <c r="D85" s="50">
        <v>65118</v>
      </c>
      <c r="E85" s="64">
        <f>D85/D86</f>
        <v>0.681649743536062</v>
      </c>
      <c r="F85" s="93"/>
      <c r="H85" s="54"/>
      <c r="I85" s="54"/>
      <c r="J85" s="54"/>
      <c r="K85" s="54"/>
      <c r="L85" s="54"/>
      <c r="M85" s="8"/>
    </row>
    <row r="86" spans="3:13" ht="15" thickBot="1">
      <c r="C86" s="52" t="s">
        <v>44</v>
      </c>
      <c r="D86" s="48">
        <f>D84+D85</f>
        <v>95530</v>
      </c>
      <c r="E86" s="53">
        <f>E84+E85</f>
        <v>1</v>
      </c>
      <c r="F86" s="93"/>
      <c r="H86" s="54"/>
      <c r="I86" s="54"/>
      <c r="J86" s="54"/>
      <c r="K86" s="54"/>
      <c r="L86" s="54"/>
      <c r="M86" s="8"/>
    </row>
    <row r="87" spans="3:13" ht="15" thickBot="1">
      <c r="C87" s="54"/>
      <c r="D87" s="54"/>
      <c r="E87" s="54"/>
      <c r="F87" s="93"/>
      <c r="G87" s="54"/>
      <c r="H87" s="54"/>
      <c r="I87" s="54"/>
      <c r="J87" s="54"/>
      <c r="K87" s="54"/>
      <c r="L87" s="54"/>
      <c r="M87" s="8"/>
    </row>
    <row r="88" spans="3:12" ht="14.25">
      <c r="C88" s="140" t="s">
        <v>100</v>
      </c>
      <c r="D88" s="16"/>
      <c r="G88" s="54"/>
      <c r="H88" s="54"/>
      <c r="I88" s="54"/>
      <c r="J88" s="54"/>
      <c r="K88" s="54"/>
      <c r="L88" s="54"/>
    </row>
    <row r="89" spans="3:12" ht="15" thickBot="1">
      <c r="C89" s="153"/>
      <c r="D89" s="93"/>
      <c r="E89" s="80"/>
      <c r="F89" s="85"/>
      <c r="G89" s="54"/>
      <c r="H89" s="54"/>
      <c r="I89" s="54"/>
      <c r="J89" s="54"/>
      <c r="K89" s="54"/>
      <c r="L89" s="54"/>
    </row>
    <row r="90" spans="3:12" ht="15" thickBot="1">
      <c r="C90" s="66"/>
      <c r="D90" s="16"/>
      <c r="E90" s="80"/>
      <c r="F90" s="85"/>
      <c r="G90" s="54"/>
      <c r="H90" s="54"/>
      <c r="I90" s="54"/>
      <c r="J90" s="54"/>
      <c r="K90" s="54"/>
      <c r="L90" s="54"/>
    </row>
    <row r="91" spans="3:12" ht="14.25">
      <c r="C91" s="137" t="s">
        <v>108</v>
      </c>
      <c r="D91" s="145" t="s">
        <v>79</v>
      </c>
      <c r="E91" s="138" t="s">
        <v>4</v>
      </c>
      <c r="F91" s="138" t="s">
        <v>5</v>
      </c>
      <c r="G91" s="138" t="s">
        <v>6</v>
      </c>
      <c r="H91" s="138" t="s">
        <v>7</v>
      </c>
      <c r="I91" s="138" t="s">
        <v>8</v>
      </c>
      <c r="J91" s="138" t="s">
        <v>62</v>
      </c>
      <c r="K91" s="138" t="s">
        <v>63</v>
      </c>
      <c r="L91" s="146" t="s">
        <v>44</v>
      </c>
    </row>
    <row r="92" spans="3:14" ht="14.25">
      <c r="C92" s="39" t="s">
        <v>54</v>
      </c>
      <c r="D92" s="45">
        <v>17789</v>
      </c>
      <c r="E92" s="45">
        <v>16574</v>
      </c>
      <c r="F92" s="45">
        <v>15179</v>
      </c>
      <c r="G92" s="45">
        <v>13680</v>
      </c>
      <c r="H92" s="45">
        <v>12015</v>
      </c>
      <c r="I92" s="45">
        <v>10037</v>
      </c>
      <c r="J92" s="45">
        <v>7452</v>
      </c>
      <c r="K92" s="45">
        <v>2804</v>
      </c>
      <c r="L92" s="67">
        <f>SUM(D92:K92)</f>
        <v>95530</v>
      </c>
      <c r="M92" s="96"/>
      <c r="N92" s="8"/>
    </row>
    <row r="93" spans="3:13" ht="15" thickBot="1">
      <c r="C93" s="52"/>
      <c r="D93" s="68">
        <f>D92/$L$92</f>
        <v>0.1862137548414111</v>
      </c>
      <c r="E93" s="68">
        <f aca="true" t="shared" si="0" ref="E93:K93">E92/$L$92</f>
        <v>0.17349523709829373</v>
      </c>
      <c r="F93" s="68">
        <f t="shared" si="0"/>
        <v>0.15889249450434417</v>
      </c>
      <c r="G93" s="68">
        <f t="shared" si="0"/>
        <v>0.14320108866324716</v>
      </c>
      <c r="H93" s="68">
        <f t="shared" si="0"/>
        <v>0.1257720087930493</v>
      </c>
      <c r="I93" s="68">
        <f t="shared" si="0"/>
        <v>0.10506647126557102</v>
      </c>
      <c r="J93" s="68">
        <f t="shared" si="0"/>
        <v>0.07800690882445305</v>
      </c>
      <c r="K93" s="68">
        <f t="shared" si="0"/>
        <v>0.029352036009630482</v>
      </c>
      <c r="L93" s="144">
        <f>SUM(D93:K93)</f>
        <v>1</v>
      </c>
      <c r="M93" s="10"/>
    </row>
    <row r="94" spans="3:13" ht="15" thickBot="1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10"/>
    </row>
    <row r="95" spans="3:12" ht="14.25">
      <c r="C95" s="137" t="s">
        <v>107</v>
      </c>
      <c r="D95" s="138" t="s">
        <v>64</v>
      </c>
      <c r="E95" s="138" t="s">
        <v>65</v>
      </c>
      <c r="F95" s="138" t="s">
        <v>66</v>
      </c>
      <c r="G95" s="138" t="s">
        <v>67</v>
      </c>
      <c r="H95" s="138" t="s">
        <v>83</v>
      </c>
      <c r="I95" s="146" t="s">
        <v>44</v>
      </c>
      <c r="K95" s="54"/>
      <c r="L95" s="54"/>
    </row>
    <row r="96" spans="3:12" ht="14.25">
      <c r="C96" s="39" t="s">
        <v>54</v>
      </c>
      <c r="D96" s="69">
        <v>17117</v>
      </c>
      <c r="E96" s="69">
        <v>10440</v>
      </c>
      <c r="F96" s="69">
        <v>11542</v>
      </c>
      <c r="G96" s="69">
        <v>16964</v>
      </c>
      <c r="H96" s="69">
        <v>39467</v>
      </c>
      <c r="I96" s="67">
        <f>SUM(D96:H96)</f>
        <v>95530</v>
      </c>
      <c r="J96" s="96"/>
      <c r="K96" s="54"/>
      <c r="L96" s="54"/>
    </row>
    <row r="97" spans="3:12" ht="15" thickBot="1">
      <c r="C97" s="52"/>
      <c r="D97" s="70">
        <f>D96/$I$96</f>
        <v>0.1791793153983042</v>
      </c>
      <c r="E97" s="70">
        <f>E96/$I$96</f>
        <v>0.10928504134826755</v>
      </c>
      <c r="F97" s="70">
        <f>F96/$I$96</f>
        <v>0.1208206846016958</v>
      </c>
      <c r="G97" s="70">
        <f>G96/$I$96</f>
        <v>0.17757772427509683</v>
      </c>
      <c r="H97" s="70">
        <f>H96/$I$96</f>
        <v>0.41313723437663563</v>
      </c>
      <c r="I97" s="144">
        <f>SUM(D97:H97)</f>
        <v>1</v>
      </c>
      <c r="J97" s="54"/>
      <c r="K97" s="54"/>
      <c r="L97" s="54"/>
    </row>
    <row r="98" spans="3:12" ht="15" thickBot="1"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3:12" ht="14.25">
      <c r="C99" s="105" t="s">
        <v>42</v>
      </c>
      <c r="D99" s="147"/>
      <c r="E99" s="147"/>
      <c r="F99" s="147"/>
      <c r="G99" s="148"/>
      <c r="H99" s="54"/>
      <c r="I99" s="54"/>
      <c r="J99" s="54"/>
      <c r="K99" s="54"/>
      <c r="L99" s="54"/>
    </row>
    <row r="100" spans="3:12" ht="14.25">
      <c r="C100" s="149" t="s">
        <v>43</v>
      </c>
      <c r="D100" s="150" t="s">
        <v>68</v>
      </c>
      <c r="E100" s="150" t="s">
        <v>12</v>
      </c>
      <c r="F100" s="150" t="s">
        <v>11</v>
      </c>
      <c r="G100" s="151" t="s">
        <v>44</v>
      </c>
      <c r="H100" s="54"/>
      <c r="I100" s="54"/>
      <c r="J100" s="54"/>
      <c r="K100" s="54"/>
      <c r="L100" s="54"/>
    </row>
    <row r="101" spans="3:12" ht="14.25">
      <c r="C101" s="39" t="s">
        <v>54</v>
      </c>
      <c r="D101" s="69">
        <v>103</v>
      </c>
      <c r="E101" s="45">
        <v>0</v>
      </c>
      <c r="F101" s="45">
        <v>0</v>
      </c>
      <c r="G101" s="67">
        <v>103</v>
      </c>
      <c r="H101" s="93"/>
      <c r="I101" s="54"/>
      <c r="J101" s="54"/>
      <c r="K101" s="54"/>
      <c r="L101" s="54"/>
    </row>
    <row r="102" spans="3:12" ht="14.25">
      <c r="C102" s="39" t="s">
        <v>85</v>
      </c>
      <c r="D102" s="152">
        <f>D101/I96</f>
        <v>0.0010781953313095363</v>
      </c>
      <c r="E102" s="71">
        <v>0</v>
      </c>
      <c r="F102" s="71">
        <v>0</v>
      </c>
      <c r="G102" s="72">
        <f>D102</f>
        <v>0.0010781953313095363</v>
      </c>
      <c r="H102" s="93"/>
      <c r="I102" s="54"/>
      <c r="J102" s="54"/>
      <c r="K102" s="54"/>
      <c r="L102" s="54"/>
    </row>
    <row r="103" spans="3:12" ht="15" thickBot="1">
      <c r="C103" s="52" t="s">
        <v>45</v>
      </c>
      <c r="D103" s="73">
        <v>0</v>
      </c>
      <c r="E103" s="74"/>
      <c r="F103" s="74"/>
      <c r="G103" s="75"/>
      <c r="H103" s="93"/>
      <c r="I103" s="54"/>
      <c r="J103" s="54"/>
      <c r="K103" s="54"/>
      <c r="L103" s="54"/>
    </row>
    <row r="104" spans="3:12" ht="15" thickBot="1"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3:12" ht="14.25">
      <c r="C105" s="98" t="s">
        <v>46</v>
      </c>
      <c r="D105" s="99"/>
      <c r="E105" s="54"/>
      <c r="F105" s="54"/>
      <c r="G105" s="54"/>
      <c r="H105" s="54"/>
      <c r="I105" s="54"/>
      <c r="J105" s="54"/>
      <c r="K105" s="54"/>
      <c r="L105" s="54"/>
    </row>
    <row r="106" spans="3:12" ht="14.25">
      <c r="C106" s="39" t="s">
        <v>47</v>
      </c>
      <c r="D106" s="88">
        <v>0.25</v>
      </c>
      <c r="E106" s="54"/>
      <c r="F106" s="54"/>
      <c r="G106" s="54"/>
      <c r="H106" s="93"/>
      <c r="I106" s="54"/>
      <c r="J106" s="54"/>
      <c r="K106" s="54"/>
      <c r="L106" s="54"/>
    </row>
    <row r="107" spans="3:12" ht="14.25">
      <c r="C107" s="39" t="s">
        <v>78</v>
      </c>
      <c r="D107" s="88">
        <v>0.63</v>
      </c>
      <c r="E107" s="54"/>
      <c r="F107" s="54"/>
      <c r="G107" s="54"/>
      <c r="H107" s="93"/>
      <c r="I107" s="54"/>
      <c r="J107" s="54"/>
      <c r="K107" s="54"/>
      <c r="L107" s="54"/>
    </row>
    <row r="108" spans="3:13" ht="15" thickBot="1">
      <c r="C108" s="52" t="s">
        <v>72</v>
      </c>
      <c r="D108" s="76" t="s">
        <v>71</v>
      </c>
      <c r="E108" s="54"/>
      <c r="F108" s="54"/>
      <c r="G108" s="54"/>
      <c r="H108" s="54"/>
      <c r="I108" s="54"/>
      <c r="J108" s="54"/>
      <c r="K108" s="54"/>
      <c r="L108" s="54"/>
      <c r="M108" s="87"/>
    </row>
    <row r="109" spans="3:12" ht="14.25"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3:12" ht="14.25"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3:12" ht="14.25">
      <c r="C111" s="83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3:12" ht="14.25">
      <c r="C112" s="83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3:12" ht="14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3:12" ht="14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3:12" ht="14.25">
      <c r="C115" s="11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4:12" ht="14.25"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3:12" ht="14.25">
      <c r="C117" s="11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3:12" ht="14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3:12" ht="14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3:12" ht="14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3:12" ht="14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3:12" ht="14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</sheetData>
  <sheetProtection/>
  <mergeCells count="4">
    <mergeCell ref="I9:J10"/>
    <mergeCell ref="J21:J24"/>
    <mergeCell ref="L21:L24"/>
    <mergeCell ref="I13:J1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Broström Åsa</cp:lastModifiedBy>
  <cp:lastPrinted>2013-01-07T06:56:21Z</cp:lastPrinted>
  <dcterms:created xsi:type="dcterms:W3CDTF">2012-02-01T12:08:15Z</dcterms:created>
  <dcterms:modified xsi:type="dcterms:W3CDTF">2013-01-24T13:02:32Z</dcterms:modified>
  <cp:category/>
  <cp:version/>
  <cp:contentType/>
  <cp:contentStatus/>
</cp:coreProperties>
</file>